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vness\Downloads\"/>
    </mc:Choice>
  </mc:AlternateContent>
  <xr:revisionPtr revIDLastSave="0" documentId="8_{EC9E68C6-2820-40FB-9094-30EED5B3B26E}" xr6:coauthVersionLast="47" xr6:coauthVersionMax="47" xr10:uidLastSave="{00000000-0000-0000-0000-000000000000}"/>
  <bookViews>
    <workbookView xWindow="-108" yWindow="-108" windowWidth="23256" windowHeight="12576" xr2:uid="{7CD6F305-E6E2-4C1A-A371-B3BE6289C821}"/>
  </bookViews>
  <sheets>
    <sheet name="ACAP Member Summary" sheetId="1" r:id="rId1"/>
    <sheet name="ACAP Comparis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 l="1"/>
  <c r="G2" i="2"/>
  <c r="F2" i="2"/>
  <c r="E2" i="2"/>
  <c r="D2" i="2"/>
  <c r="C2" i="2"/>
  <c r="B2" i="2"/>
  <c r="F27" i="1"/>
  <c r="D27" i="1"/>
  <c r="G27" i="1"/>
  <c r="I27" i="1"/>
  <c r="J27" i="1"/>
  <c r="L27" i="1"/>
  <c r="B27" i="1"/>
</calcChain>
</file>

<file path=xl/sharedStrings.xml><?xml version="1.0" encoding="utf-8"?>
<sst xmlns="http://schemas.openxmlformats.org/spreadsheetml/2006/main" count="47" uniqueCount="40">
  <si>
    <t>ACAP Average</t>
  </si>
  <si>
    <t>2022 Star Rating Unrounded</t>
  </si>
  <si>
    <t>2022 Star Rating Rounded</t>
  </si>
  <si>
    <t>2022 Star Rating (no PHE) Unrounded</t>
  </si>
  <si>
    <t>2022 Star Rating (no PHE) Rounded</t>
  </si>
  <si>
    <t>Estimated Effect from the COVID-19 PHE Accomodations</t>
  </si>
  <si>
    <t>Estimated Effect from Increased Experience Measure Weights and other 2023 Changes</t>
  </si>
  <si>
    <t>Estimated Effect from Outlier Deletion and Other 2024 Changes</t>
  </si>
  <si>
    <t>Modeled 2023 Star Rating Unrounded</t>
  </si>
  <si>
    <t>Modeled 2023 Star Rating Rounded</t>
  </si>
  <si>
    <t>Modeled 2024 Star Rating Unrounded</t>
  </si>
  <si>
    <t>Modeled 2024 Star Rating Rounded</t>
  </si>
  <si>
    <t>Non ACAP Average</t>
  </si>
  <si>
    <t>ACAP DNP Average</t>
  </si>
  <si>
    <t>Non ACAP DSNP Average</t>
  </si>
  <si>
    <t>Blinded Contract</t>
  </si>
  <si>
    <t>Contract A</t>
  </si>
  <si>
    <t>Contract B</t>
  </si>
  <si>
    <t>Contract C</t>
  </si>
  <si>
    <t>Contract D</t>
  </si>
  <si>
    <t>Contract E</t>
  </si>
  <si>
    <t>Contract F</t>
  </si>
  <si>
    <t>Contract H</t>
  </si>
  <si>
    <t>Contract L</t>
  </si>
  <si>
    <t>Contract P</t>
  </si>
  <si>
    <t>Contract G</t>
  </si>
  <si>
    <t>Contract S</t>
  </si>
  <si>
    <t>Contract M</t>
  </si>
  <si>
    <t>Contract V</t>
  </si>
  <si>
    <t>Contract I</t>
  </si>
  <si>
    <t>Contract J</t>
  </si>
  <si>
    <t>Contract K</t>
  </si>
  <si>
    <t>Contract O</t>
  </si>
  <si>
    <t>Contract R</t>
  </si>
  <si>
    <t>Contract N</t>
  </si>
  <si>
    <t>Contract Q</t>
  </si>
  <si>
    <t>Contract T</t>
  </si>
  <si>
    <t>Contract U</t>
  </si>
  <si>
    <t>Contract W</t>
  </si>
  <si>
    <t>Contract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</si>
</sst>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sz val="11"/>
      <color indexed="8"/>
      <name val="Calibri"/>
      <family val="2"/>
    </font>
    <font>
      <sz val="10"/>
      <color indexed="8"/>
      <name val="Arial"/>
      <family val="2"/>
    </font>
    <font>
      <b/>
      <sz val="11"/>
      <color indexed="8"/>
      <name val="Calibri"/>
      <family val="2"/>
    </font>
    <font>
      <b/>
      <i/>
      <sz val="11"/>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22">
    <xf numFmtId="0" fontId="0" fillId="0" borderId="0" xfId="0"/>
    <xf numFmtId="0" fontId="1" fillId="0" borderId="2" xfId="1" applyFont="1" applyFill="1" applyBorder="1" applyAlignment="1">
      <alignment horizontal="center"/>
    </xf>
    <xf numFmtId="0" fontId="1" fillId="0" borderId="1" xfId="1" applyFont="1" applyFill="1" applyBorder="1" applyAlignment="1">
      <alignment wrapText="1"/>
    </xf>
    <xf numFmtId="0" fontId="1" fillId="0" borderId="1" xfId="1" applyFont="1" applyFill="1" applyBorder="1" applyAlignment="1">
      <alignment horizontal="right" wrapText="1"/>
    </xf>
    <xf numFmtId="0" fontId="1" fillId="0" borderId="4" xfId="1" applyFont="1" applyFill="1" applyBorder="1" applyAlignment="1">
      <alignment horizontal="right" wrapText="1"/>
    </xf>
    <xf numFmtId="0" fontId="1" fillId="0" borderId="5" xfId="1" applyFont="1" applyFill="1" applyBorder="1" applyAlignment="1">
      <alignment wrapText="1"/>
    </xf>
    <xf numFmtId="0" fontId="1" fillId="0" borderId="5" xfId="1" applyFont="1" applyFill="1" applyBorder="1" applyAlignment="1">
      <alignment horizontal="right" wrapText="1"/>
    </xf>
    <xf numFmtId="0" fontId="1" fillId="0" borderId="6" xfId="1" applyFont="1" applyFill="1" applyBorder="1" applyAlignment="1">
      <alignment horizontal="right" wrapText="1"/>
    </xf>
    <xf numFmtId="0" fontId="1" fillId="0" borderId="2" xfId="1" applyFont="1" applyFill="1" applyBorder="1" applyAlignment="1">
      <alignment horizontal="center" wrapText="1"/>
    </xf>
    <xf numFmtId="0" fontId="1" fillId="0" borderId="3" xfId="1" applyFont="1" applyFill="1" applyBorder="1" applyAlignment="1">
      <alignment horizontal="center" wrapText="1"/>
    </xf>
    <xf numFmtId="0" fontId="1" fillId="3" borderId="1" xfId="1" applyFont="1" applyFill="1" applyBorder="1" applyAlignment="1">
      <alignment horizontal="right" wrapText="1"/>
    </xf>
    <xf numFmtId="0" fontId="1" fillId="4" borderId="1" xfId="1" applyFont="1" applyFill="1" applyBorder="1" applyAlignment="1">
      <alignment horizontal="right" wrapText="1"/>
    </xf>
    <xf numFmtId="0" fontId="3" fillId="2" borderId="1" xfId="1" applyNumberFormat="1" applyFont="1" applyFill="1" applyBorder="1" applyAlignment="1">
      <alignment horizontal="center" wrapText="1"/>
    </xf>
    <xf numFmtId="0" fontId="4" fillId="0" borderId="1" xfId="0" applyFont="1" applyBorder="1" applyAlignment="1"/>
    <xf numFmtId="0" fontId="0" fillId="5" borderId="1" xfId="0" applyFill="1" applyBorder="1"/>
    <xf numFmtId="164" fontId="0" fillId="0" borderId="0" xfId="0" applyNumberFormat="1"/>
    <xf numFmtId="164" fontId="0" fillId="0" borderId="1" xfId="0" applyNumberFormat="1" applyBorder="1"/>
    <xf numFmtId="0" fontId="4" fillId="0" borderId="1" xfId="0" applyFont="1" applyBorder="1"/>
    <xf numFmtId="2" fontId="0" fillId="0" borderId="1" xfId="0" applyNumberFormat="1" applyBorder="1" applyAlignment="1">
      <alignment horizontal="center"/>
    </xf>
    <xf numFmtId="0" fontId="0" fillId="6" borderId="1" xfId="0" applyFill="1" applyBorder="1"/>
    <xf numFmtId="2" fontId="0" fillId="6" borderId="1" xfId="0" applyNumberFormat="1" applyFill="1" applyBorder="1" applyAlignment="1">
      <alignment horizontal="center"/>
    </xf>
    <xf numFmtId="0" fontId="4" fillId="0" borderId="0" xfId="0" applyFont="1" applyAlignment="1">
      <alignment horizontal="left"/>
    </xf>
  </cellXfs>
  <cellStyles count="2">
    <cellStyle name="Normal" xfId="0" builtinId="0"/>
    <cellStyle name="Normal_Sheet1" xfId="1" xr:uid="{8B3D9E08-55DB-40D6-9905-51587DF5D9B4}"/>
  </cellStyles>
  <dxfs count="17">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5</xdr:col>
      <xdr:colOff>0</xdr:colOff>
      <xdr:row>31</xdr:row>
      <xdr:rowOff>0</xdr:rowOff>
    </xdr:to>
    <xdr:sp macro="" textlink="">
      <xdr:nvSpPr>
        <xdr:cNvPr id="2" name="TextBox 1">
          <a:extLst>
            <a:ext uri="{FF2B5EF4-FFF2-40B4-BE49-F238E27FC236}">
              <a16:creationId xmlns:a16="http://schemas.microsoft.com/office/drawing/2014/main" id="{372B44C3-63F3-42FC-BAF4-4478495C106D}"/>
            </a:ext>
          </a:extLst>
        </xdr:cNvPr>
        <xdr:cNvSpPr txBox="1"/>
      </xdr:nvSpPr>
      <xdr:spPr>
        <a:xfrm>
          <a:off x="1546860" y="5890260"/>
          <a:ext cx="7040880" cy="5486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Rounded Star</a:t>
          </a:r>
          <a:r>
            <a:rPr lang="en-US" sz="1100" baseline="0"/>
            <a:t> Ratings highlighted in red represent lower Star Ratings than the contract received in 2022, while a green highlighted cell represents a higher rounded Star Rating compared to 2022.</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6</xdr:row>
      <xdr:rowOff>0</xdr:rowOff>
    </xdr:from>
    <xdr:to>
      <xdr:col>7</xdr:col>
      <xdr:colOff>807720</xdr:colOff>
      <xdr:row>11</xdr:row>
      <xdr:rowOff>0</xdr:rowOff>
    </xdr:to>
    <xdr:sp macro="" textlink="">
      <xdr:nvSpPr>
        <xdr:cNvPr id="2" name="TextBox 1">
          <a:extLst>
            <a:ext uri="{FF2B5EF4-FFF2-40B4-BE49-F238E27FC236}">
              <a16:creationId xmlns:a16="http://schemas.microsoft.com/office/drawing/2014/main" id="{A1734ADB-31DE-46CE-B6D3-0BF0F6623750}"/>
            </a:ext>
          </a:extLst>
        </xdr:cNvPr>
        <xdr:cNvSpPr txBox="1"/>
      </xdr:nvSpPr>
      <xdr:spPr>
        <a:xfrm>
          <a:off x="647700" y="1645920"/>
          <a:ext cx="10218420" cy="9144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above table</a:t>
          </a:r>
          <a:r>
            <a:rPr lang="en-US" sz="1100" baseline="0"/>
            <a:t> describes the rounded average Star Ratings and the modeled changes for different groups of plans.  For this analysis, we identified D-SNP contracts as those contracts with more than 80% of the enrollment in D-SNP plans.  On average the accommodations from the Public Health Emergency was small and positive across all MA contracts.  The Changes from the change in weighting for experience measures is also small, but is less favorable for ACAP plans than non-ACAP plans. For the effect from outlier deletion, there is a average small negative effect that is similar for all plan types examined.</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D8E22-5AAB-47A5-AFB4-692AB6A50AE2}" name="Table1" displayName="Table1" ref="A1:L25" totalsRowShown="0" headerRowDxfId="16" dataDxfId="14" headerRowBorderDxfId="15" tableBorderDxfId="13" totalsRowBorderDxfId="12">
  <autoFilter ref="A1:L25" xr:uid="{6CE8C464-52D6-4A2D-8203-50746E99F5B7}"/>
  <tableColumns count="12">
    <tableColumn id="5" xr3:uid="{E5590CF5-6C93-4E7A-BCA1-23CE741B8397}" name="Blinded Contract" dataDxfId="11" dataCellStyle="Normal_Sheet1"/>
    <tableColumn id="3" xr3:uid="{CF0D9DF4-070F-4392-A715-E30F9E13993B}" name="2022 Star Rating Unrounded" dataDxfId="10"/>
    <tableColumn id="4" xr3:uid="{358F1FAF-6142-41E7-BDD4-127C0050221B}" name="2022 Star Rating Rounded" dataDxfId="9"/>
    <tableColumn id="6" xr3:uid="{2626A718-9D9E-4B44-8858-652A70785082}" name="2022 Star Rating (no PHE) Unrounded" dataDxfId="8"/>
    <tableColumn id="7" xr3:uid="{9629BD6A-6D94-44D2-9278-71B7C2A7B7BE}" name="2022 Star Rating (no PHE) Rounded" dataDxfId="7"/>
    <tableColumn id="8" xr3:uid="{05EBE1F0-DF1E-4874-BB0E-1D4EF85296AB}" name="Estimated Effect from the COVID-19 PHE Accomodations" dataDxfId="6"/>
    <tableColumn id="10" xr3:uid="{B4F82D30-1BD3-48F4-ABF7-CB50F48AC8E2}" name="Modeled 2023 Star Rating Unrounded" dataDxfId="5"/>
    <tableColumn id="11" xr3:uid="{3E55ADCF-6BB2-45D4-9E43-678C0ECA85D9}" name="Modeled 2023 Star Rating Rounded" dataDxfId="4"/>
    <tableColumn id="12" xr3:uid="{D1D29393-1237-45E5-87E5-4BE7E44DF2F0}" name="Estimated Effect from Increased Experience Measure Weights and other 2023 Changes" dataDxfId="3"/>
    <tableColumn id="14" xr3:uid="{05816009-E105-4159-BA8C-F610F512520C}" name="Modeled 2024 Star Rating Unrounded" dataDxfId="2"/>
    <tableColumn id="15" xr3:uid="{C4045394-AC02-4987-92A9-1644A0A523BF}" name="Modeled 2024 Star Rating Rounded" dataDxfId="1"/>
    <tableColumn id="16" xr3:uid="{DF11A349-B122-4585-AB2F-1B760F65755D}" name="Estimated Effect from Outlier Deletion and Other 2024 Change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A0793-2C77-4D4E-B39B-D1D01E621CAD}">
  <dimension ref="A1:L27"/>
  <sheetViews>
    <sheetView tabSelected="1" workbookViewId="0">
      <selection activeCell="A7" sqref="A7"/>
    </sheetView>
  </sheetViews>
  <sheetFormatPr defaultRowHeight="14.4" x14ac:dyDescent="0.3"/>
  <cols>
    <col min="1" max="1" width="37.33203125" customWidth="1"/>
    <col min="2" max="12" width="16.33203125" customWidth="1"/>
    <col min="14" max="18" width="8.88671875" customWidth="1"/>
  </cols>
  <sheetData>
    <row r="1" spans="1:12" ht="75" customHeight="1" x14ac:dyDescent="0.3">
      <c r="A1" s="1" t="s">
        <v>15</v>
      </c>
      <c r="B1" s="8" t="s">
        <v>1</v>
      </c>
      <c r="C1" s="8" t="s">
        <v>2</v>
      </c>
      <c r="D1" s="8" t="s">
        <v>3</v>
      </c>
      <c r="E1" s="8" t="s">
        <v>4</v>
      </c>
      <c r="F1" s="8" t="s">
        <v>5</v>
      </c>
      <c r="G1" s="8" t="s">
        <v>8</v>
      </c>
      <c r="H1" s="8" t="s">
        <v>9</v>
      </c>
      <c r="I1" s="8" t="s">
        <v>6</v>
      </c>
      <c r="J1" s="8" t="s">
        <v>10</v>
      </c>
      <c r="K1" s="8" t="s">
        <v>11</v>
      </c>
      <c r="L1" s="9" t="s">
        <v>7</v>
      </c>
    </row>
    <row r="2" spans="1:12" x14ac:dyDescent="0.3">
      <c r="A2" s="2" t="s">
        <v>25</v>
      </c>
      <c r="B2" s="3">
        <v>4.0190000000000001</v>
      </c>
      <c r="C2" s="3">
        <v>4</v>
      </c>
      <c r="D2" s="3">
        <v>4.0190000000000001</v>
      </c>
      <c r="E2" s="3">
        <v>4</v>
      </c>
      <c r="F2" s="3">
        <v>0</v>
      </c>
      <c r="G2" s="3">
        <v>4.3840000000000003</v>
      </c>
      <c r="H2" s="11">
        <v>4.5</v>
      </c>
      <c r="I2" s="3">
        <v>0.36499999999999999</v>
      </c>
      <c r="J2" s="3">
        <v>4.3490000000000002</v>
      </c>
      <c r="K2" s="11">
        <v>4.5</v>
      </c>
      <c r="L2" s="4">
        <v>-3.5000000000000003E-2</v>
      </c>
    </row>
    <row r="3" spans="1:12" x14ac:dyDescent="0.3">
      <c r="A3" s="2" t="s">
        <v>32</v>
      </c>
      <c r="B3" s="3">
        <v>4.4029999999999996</v>
      </c>
      <c r="C3" s="3">
        <v>4.5</v>
      </c>
      <c r="D3" s="3">
        <v>4.3639999999999999</v>
      </c>
      <c r="E3" s="3">
        <v>4.5</v>
      </c>
      <c r="F3" s="3">
        <v>3.9E-2</v>
      </c>
      <c r="G3" s="3">
        <v>4.0739999999999998</v>
      </c>
      <c r="H3" s="10">
        <v>4</v>
      </c>
      <c r="I3" s="3">
        <v>-0.28999999999999998</v>
      </c>
      <c r="J3" s="3">
        <v>4.04</v>
      </c>
      <c r="K3" s="10">
        <v>4</v>
      </c>
      <c r="L3" s="4">
        <v>-3.4000000000000002E-2</v>
      </c>
    </row>
    <row r="4" spans="1:12" x14ac:dyDescent="0.3">
      <c r="A4" s="2" t="s">
        <v>20</v>
      </c>
      <c r="B4" s="3">
        <v>3.5670000000000002</v>
      </c>
      <c r="C4" s="3">
        <v>3.5</v>
      </c>
      <c r="D4" s="3">
        <v>3.4049999999999998</v>
      </c>
      <c r="E4" s="3">
        <v>3.5</v>
      </c>
      <c r="F4" s="3">
        <v>0.16200000000000001</v>
      </c>
      <c r="G4" s="3">
        <v>3.1720000000000002</v>
      </c>
      <c r="H4" s="10">
        <v>3</v>
      </c>
      <c r="I4" s="3">
        <v>-0.23300000000000001</v>
      </c>
      <c r="J4" s="3">
        <v>3.05</v>
      </c>
      <c r="K4" s="10">
        <v>3</v>
      </c>
      <c r="L4" s="4">
        <v>-0.122</v>
      </c>
    </row>
    <row r="5" spans="1:12" x14ac:dyDescent="0.3">
      <c r="A5" s="2" t="s">
        <v>38</v>
      </c>
      <c r="B5" s="3">
        <v>4.8419999999999996</v>
      </c>
      <c r="C5" s="3">
        <v>5</v>
      </c>
      <c r="D5" s="3">
        <v>4.7930000000000001</v>
      </c>
      <c r="E5" s="3">
        <v>5</v>
      </c>
      <c r="F5" s="3">
        <v>4.9000000000000002E-2</v>
      </c>
      <c r="G5" s="3">
        <v>4.5140000000000002</v>
      </c>
      <c r="H5" s="10">
        <v>4.5</v>
      </c>
      <c r="I5" s="3">
        <v>-0.27900000000000003</v>
      </c>
      <c r="J5" s="3">
        <v>4.4820000000000002</v>
      </c>
      <c r="K5" s="10">
        <v>4.5</v>
      </c>
      <c r="L5" s="4">
        <v>-3.2000000000000001E-2</v>
      </c>
    </row>
    <row r="6" spans="1:12" x14ac:dyDescent="0.3">
      <c r="A6" s="2" t="s">
        <v>36</v>
      </c>
      <c r="B6" s="3">
        <v>4.8280000000000003</v>
      </c>
      <c r="C6" s="3">
        <v>5</v>
      </c>
      <c r="D6" s="3">
        <v>4.7839999999999998</v>
      </c>
      <c r="E6" s="3">
        <v>5</v>
      </c>
      <c r="F6" s="3">
        <v>4.3999999999999997E-2</v>
      </c>
      <c r="G6" s="3">
        <v>4.6189999999999998</v>
      </c>
      <c r="H6" s="10">
        <v>4.5</v>
      </c>
      <c r="I6" s="3">
        <v>-0.16500000000000001</v>
      </c>
      <c r="J6" s="3">
        <v>4.5490000000000004</v>
      </c>
      <c r="K6" s="10">
        <v>4.5</v>
      </c>
      <c r="L6" s="4">
        <v>-7.0000000000000007E-2</v>
      </c>
    </row>
    <row r="7" spans="1:12" x14ac:dyDescent="0.3">
      <c r="A7" s="2" t="s">
        <v>23</v>
      </c>
      <c r="B7" s="3">
        <v>3.6179999999999999</v>
      </c>
      <c r="C7" s="3">
        <v>3.5</v>
      </c>
      <c r="D7" s="3">
        <v>3.5430000000000001</v>
      </c>
      <c r="E7" s="3">
        <v>3.5</v>
      </c>
      <c r="F7" s="3">
        <v>7.4999999999999997E-2</v>
      </c>
      <c r="G7" s="3">
        <v>3.4620000000000002</v>
      </c>
      <c r="H7" s="3">
        <v>3.5</v>
      </c>
      <c r="I7" s="3">
        <v>-8.1000000000000003E-2</v>
      </c>
      <c r="J7" s="3">
        <v>3.4129999999999998</v>
      </c>
      <c r="K7" s="3">
        <v>3.5</v>
      </c>
      <c r="L7" s="4">
        <v>-4.9000000000000002E-2</v>
      </c>
    </row>
    <row r="8" spans="1:12" x14ac:dyDescent="0.3">
      <c r="A8" s="2" t="s">
        <v>16</v>
      </c>
      <c r="B8" s="3">
        <v>4.915</v>
      </c>
      <c r="C8" s="3">
        <v>5</v>
      </c>
      <c r="D8" s="3">
        <v>4.915</v>
      </c>
      <c r="E8" s="3">
        <v>5</v>
      </c>
      <c r="F8" s="3">
        <v>0</v>
      </c>
      <c r="G8" s="3">
        <v>5.1079999999999997</v>
      </c>
      <c r="H8" s="3">
        <v>5</v>
      </c>
      <c r="I8" s="3">
        <v>0.193</v>
      </c>
      <c r="J8" s="3">
        <v>5.1020000000000003</v>
      </c>
      <c r="K8" s="3">
        <v>5</v>
      </c>
      <c r="L8" s="4">
        <v>-6.0000000000000001E-3</v>
      </c>
    </row>
    <row r="9" spans="1:12" x14ac:dyDescent="0.3">
      <c r="A9" s="2" t="s">
        <v>27</v>
      </c>
      <c r="B9" s="3">
        <v>4.3739999999999997</v>
      </c>
      <c r="C9" s="3">
        <v>4.5</v>
      </c>
      <c r="D9" s="3">
        <v>4.3719999999999999</v>
      </c>
      <c r="E9" s="3">
        <v>4.5</v>
      </c>
      <c r="F9" s="3">
        <v>2E-3</v>
      </c>
      <c r="G9" s="3">
        <v>4.4989999999999997</v>
      </c>
      <c r="H9" s="3">
        <v>4.5</v>
      </c>
      <c r="I9" s="3">
        <v>0.127</v>
      </c>
      <c r="J9" s="3">
        <v>4.4589999999999996</v>
      </c>
      <c r="K9" s="3">
        <v>4.5</v>
      </c>
      <c r="L9" s="4">
        <v>-0.04</v>
      </c>
    </row>
    <row r="10" spans="1:12" x14ac:dyDescent="0.3">
      <c r="A10" s="2" t="s">
        <v>26</v>
      </c>
      <c r="B10" s="3">
        <v>4.3600000000000003</v>
      </c>
      <c r="C10" s="3">
        <v>4.5</v>
      </c>
      <c r="D10" s="3">
        <v>4.1859999999999999</v>
      </c>
      <c r="E10" s="10">
        <v>4</v>
      </c>
      <c r="F10" s="3">
        <v>0.17399999999999999</v>
      </c>
      <c r="G10" s="3">
        <v>4.242</v>
      </c>
      <c r="H10" s="10">
        <v>4</v>
      </c>
      <c r="I10" s="3">
        <v>5.6000000000000001E-2</v>
      </c>
      <c r="J10" s="3">
        <v>4.1890000000000001</v>
      </c>
      <c r="K10" s="10">
        <v>4</v>
      </c>
      <c r="L10" s="4">
        <v>-5.2999999999999999E-2</v>
      </c>
    </row>
    <row r="11" spans="1:12" x14ac:dyDescent="0.3">
      <c r="A11" s="2" t="s">
        <v>21</v>
      </c>
      <c r="B11" s="3">
        <v>4.54</v>
      </c>
      <c r="C11" s="3">
        <v>4.5</v>
      </c>
      <c r="D11" s="3">
        <v>4.54</v>
      </c>
      <c r="E11" s="3">
        <v>4.5</v>
      </c>
      <c r="F11" s="3">
        <v>0</v>
      </c>
      <c r="G11" s="3">
        <v>4.7569999999999997</v>
      </c>
      <c r="H11" s="11">
        <v>5</v>
      </c>
      <c r="I11" s="3">
        <v>0.217</v>
      </c>
      <c r="J11" s="3">
        <v>4.7149999999999999</v>
      </c>
      <c r="K11" s="3">
        <v>4.5</v>
      </c>
      <c r="L11" s="4">
        <v>-4.2000000000000003E-2</v>
      </c>
    </row>
    <row r="12" spans="1:12" x14ac:dyDescent="0.3">
      <c r="A12" s="2" t="s">
        <v>34</v>
      </c>
      <c r="B12" s="3">
        <v>3.7090000000000001</v>
      </c>
      <c r="C12" s="3">
        <v>3.5</v>
      </c>
      <c r="D12" s="3">
        <v>3.6789999999999998</v>
      </c>
      <c r="E12" s="3">
        <v>3.5</v>
      </c>
      <c r="F12" s="3">
        <v>0.03</v>
      </c>
      <c r="G12" s="3">
        <v>3.746</v>
      </c>
      <c r="H12" s="3">
        <v>3.5</v>
      </c>
      <c r="I12" s="3">
        <v>6.7000000000000004E-2</v>
      </c>
      <c r="J12" s="3">
        <v>3.6930000000000001</v>
      </c>
      <c r="K12" s="3">
        <v>3.5</v>
      </c>
      <c r="L12" s="4">
        <v>-5.2999999999999999E-2</v>
      </c>
    </row>
    <row r="13" spans="1:12" x14ac:dyDescent="0.3">
      <c r="A13" s="2" t="s">
        <v>33</v>
      </c>
      <c r="B13" s="3">
        <v>4.9720000000000004</v>
      </c>
      <c r="C13" s="3">
        <v>5</v>
      </c>
      <c r="D13" s="3">
        <v>4.5529999999999999</v>
      </c>
      <c r="E13" s="10">
        <v>4.5</v>
      </c>
      <c r="F13" s="3">
        <v>0.41899999999999998</v>
      </c>
      <c r="G13" s="3">
        <v>4.5990000000000002</v>
      </c>
      <c r="H13" s="10">
        <v>4.5</v>
      </c>
      <c r="I13" s="3">
        <v>4.5999999999999999E-2</v>
      </c>
      <c r="J13" s="3">
        <v>4.6779999999999999</v>
      </c>
      <c r="K13" s="10">
        <v>4.5</v>
      </c>
      <c r="L13" s="4">
        <v>7.9000000000000001E-2</v>
      </c>
    </row>
    <row r="14" spans="1:12" x14ac:dyDescent="0.3">
      <c r="A14" s="2" t="s">
        <v>17</v>
      </c>
      <c r="B14" s="3">
        <v>3.879</v>
      </c>
      <c r="C14" s="3">
        <v>4</v>
      </c>
      <c r="D14" s="3">
        <v>3.8050000000000002</v>
      </c>
      <c r="E14" s="3">
        <v>4</v>
      </c>
      <c r="F14" s="3">
        <v>7.3999999999999996E-2</v>
      </c>
      <c r="G14" s="3">
        <v>3.8359999999999999</v>
      </c>
      <c r="H14" s="3">
        <v>4</v>
      </c>
      <c r="I14" s="3">
        <v>3.1E-2</v>
      </c>
      <c r="J14" s="3">
        <v>3.7679999999999998</v>
      </c>
      <c r="K14" s="3">
        <v>4</v>
      </c>
      <c r="L14" s="4">
        <v>-6.8000000000000005E-2</v>
      </c>
    </row>
    <row r="15" spans="1:12" x14ac:dyDescent="0.3">
      <c r="A15" s="2" t="s">
        <v>18</v>
      </c>
      <c r="B15" s="3">
        <v>4.8570000000000002</v>
      </c>
      <c r="C15" s="3">
        <v>5</v>
      </c>
      <c r="D15" s="3">
        <v>4.8570000000000002</v>
      </c>
      <c r="E15" s="3">
        <v>5</v>
      </c>
      <c r="F15" s="3">
        <v>0</v>
      </c>
      <c r="G15" s="3">
        <v>4.9379999999999997</v>
      </c>
      <c r="H15" s="3">
        <v>5</v>
      </c>
      <c r="I15" s="3">
        <v>8.1000000000000003E-2</v>
      </c>
      <c r="J15" s="3">
        <v>4.9349999999999996</v>
      </c>
      <c r="K15" s="3">
        <v>5</v>
      </c>
      <c r="L15" s="4">
        <v>-3.0000000000000001E-3</v>
      </c>
    </row>
    <row r="16" spans="1:12" x14ac:dyDescent="0.3">
      <c r="A16" s="2" t="s">
        <v>28</v>
      </c>
      <c r="B16" s="3">
        <v>4.694</v>
      </c>
      <c r="C16" s="3">
        <v>4.5</v>
      </c>
      <c r="D16" s="3">
        <v>4.4000000000000004</v>
      </c>
      <c r="E16" s="3">
        <v>4.5</v>
      </c>
      <c r="F16" s="3">
        <v>0.29399999999999998</v>
      </c>
      <c r="G16" s="3">
        <v>4.0609999999999999</v>
      </c>
      <c r="H16" s="10">
        <v>4</v>
      </c>
      <c r="I16" s="3">
        <v>-0.33900000000000002</v>
      </c>
      <c r="J16" s="3">
        <v>4.0140000000000002</v>
      </c>
      <c r="K16" s="10">
        <v>4</v>
      </c>
      <c r="L16" s="4">
        <v>-4.7E-2</v>
      </c>
    </row>
    <row r="17" spans="1:12" x14ac:dyDescent="0.3">
      <c r="A17" s="2" t="s">
        <v>37</v>
      </c>
      <c r="B17" s="3">
        <v>3.8490000000000002</v>
      </c>
      <c r="C17" s="3">
        <v>4</v>
      </c>
      <c r="D17" s="3">
        <v>3.8149999999999999</v>
      </c>
      <c r="E17" s="3">
        <v>4</v>
      </c>
      <c r="F17" s="3">
        <v>3.4000000000000002E-2</v>
      </c>
      <c r="G17" s="3">
        <v>3.73</v>
      </c>
      <c r="H17" s="10">
        <v>3.5</v>
      </c>
      <c r="I17" s="3">
        <v>-8.5000000000000006E-2</v>
      </c>
      <c r="J17" s="3">
        <v>3.6819999999999999</v>
      </c>
      <c r="K17" s="10">
        <v>3.5</v>
      </c>
      <c r="L17" s="4">
        <v>-4.8000000000000001E-2</v>
      </c>
    </row>
    <row r="18" spans="1:12" x14ac:dyDescent="0.3">
      <c r="A18" s="2" t="s">
        <v>35</v>
      </c>
      <c r="B18" s="3">
        <v>3.7170000000000001</v>
      </c>
      <c r="C18" s="3">
        <v>3.5</v>
      </c>
      <c r="D18" s="3">
        <v>3.6739999999999999</v>
      </c>
      <c r="E18" s="3">
        <v>3.5</v>
      </c>
      <c r="F18" s="3">
        <v>4.2999999999999997E-2</v>
      </c>
      <c r="G18" s="3">
        <v>3.6459999999999999</v>
      </c>
      <c r="H18" s="3">
        <v>3.5</v>
      </c>
      <c r="I18" s="3">
        <v>-2.8000000000000001E-2</v>
      </c>
      <c r="J18" s="3">
        <v>3.5739999999999998</v>
      </c>
      <c r="K18" s="3">
        <v>3.5</v>
      </c>
      <c r="L18" s="4">
        <v>-7.1999999999999995E-2</v>
      </c>
    </row>
    <row r="19" spans="1:12" x14ac:dyDescent="0.3">
      <c r="A19" s="2" t="s">
        <v>19</v>
      </c>
      <c r="B19" s="3">
        <v>3.9660000000000002</v>
      </c>
      <c r="C19" s="3">
        <v>4</v>
      </c>
      <c r="D19" s="3">
        <v>3.8919999999999999</v>
      </c>
      <c r="E19" s="3">
        <v>4</v>
      </c>
      <c r="F19" s="3">
        <v>7.3999999999999996E-2</v>
      </c>
      <c r="G19" s="3">
        <v>3.8820000000000001</v>
      </c>
      <c r="H19" s="3">
        <v>4</v>
      </c>
      <c r="I19" s="3">
        <v>-0.01</v>
      </c>
      <c r="J19" s="3">
        <v>3.8250000000000002</v>
      </c>
      <c r="K19" s="3">
        <v>4</v>
      </c>
      <c r="L19" s="4">
        <v>-5.7000000000000002E-2</v>
      </c>
    </row>
    <row r="20" spans="1:12" x14ac:dyDescent="0.3">
      <c r="A20" s="2" t="s">
        <v>39</v>
      </c>
      <c r="B20" s="3">
        <v>4.6180000000000003</v>
      </c>
      <c r="C20" s="3">
        <v>4.5</v>
      </c>
      <c r="D20" s="3">
        <v>4.5890000000000004</v>
      </c>
      <c r="E20" s="3">
        <v>4.5</v>
      </c>
      <c r="F20" s="3">
        <v>2.9000000000000001E-2</v>
      </c>
      <c r="G20" s="3">
        <v>4.6970000000000001</v>
      </c>
      <c r="H20" s="3">
        <v>4.5</v>
      </c>
      <c r="I20" s="3">
        <v>0.108</v>
      </c>
      <c r="J20" s="3">
        <v>4.649</v>
      </c>
      <c r="K20" s="3">
        <v>4.5</v>
      </c>
      <c r="L20" s="4">
        <v>-4.8000000000000001E-2</v>
      </c>
    </row>
    <row r="21" spans="1:12" x14ac:dyDescent="0.3">
      <c r="A21" s="2" t="s">
        <v>22</v>
      </c>
      <c r="B21" s="3">
        <v>3.3050000000000002</v>
      </c>
      <c r="C21" s="3">
        <v>3.5</v>
      </c>
      <c r="D21" s="3">
        <v>3.22</v>
      </c>
      <c r="E21" s="10">
        <v>3</v>
      </c>
      <c r="F21" s="3">
        <v>8.5000000000000006E-2</v>
      </c>
      <c r="G21" s="3">
        <v>3.18</v>
      </c>
      <c r="H21" s="10">
        <v>3</v>
      </c>
      <c r="I21" s="3">
        <v>-0.04</v>
      </c>
      <c r="J21" s="3">
        <v>3.0920000000000001</v>
      </c>
      <c r="K21" s="10">
        <v>3</v>
      </c>
      <c r="L21" s="4">
        <v>-8.7999999999999995E-2</v>
      </c>
    </row>
    <row r="22" spans="1:12" x14ac:dyDescent="0.3">
      <c r="A22" s="2" t="s">
        <v>29</v>
      </c>
      <c r="B22" s="3">
        <v>3.6880000000000002</v>
      </c>
      <c r="C22" s="3">
        <v>3.5</v>
      </c>
      <c r="D22" s="3">
        <v>3.6739999999999999</v>
      </c>
      <c r="E22" s="3">
        <v>3.5</v>
      </c>
      <c r="F22" s="3">
        <v>1.4E-2</v>
      </c>
      <c r="G22" s="3">
        <v>3.6890000000000001</v>
      </c>
      <c r="H22" s="3">
        <v>3.5</v>
      </c>
      <c r="I22" s="3">
        <v>1.4999999999999999E-2</v>
      </c>
      <c r="J22" s="3">
        <v>3.5960000000000001</v>
      </c>
      <c r="K22" s="3">
        <v>3.5</v>
      </c>
      <c r="L22" s="4">
        <v>-9.2999999999999999E-2</v>
      </c>
    </row>
    <row r="23" spans="1:12" x14ac:dyDescent="0.3">
      <c r="A23" s="2" t="s">
        <v>31</v>
      </c>
      <c r="B23" s="3">
        <v>3.8490000000000002</v>
      </c>
      <c r="C23" s="3">
        <v>4</v>
      </c>
      <c r="D23" s="3">
        <v>3.8490000000000002</v>
      </c>
      <c r="E23" s="3">
        <v>4</v>
      </c>
      <c r="F23" s="3">
        <v>0</v>
      </c>
      <c r="G23" s="3">
        <v>3.81</v>
      </c>
      <c r="H23" s="3">
        <v>4</v>
      </c>
      <c r="I23" s="3">
        <v>-3.9E-2</v>
      </c>
      <c r="J23" s="3">
        <v>3.7469999999999999</v>
      </c>
      <c r="K23" s="10">
        <v>3.5</v>
      </c>
      <c r="L23" s="4">
        <v>-6.3E-2</v>
      </c>
    </row>
    <row r="24" spans="1:12" x14ac:dyDescent="0.3">
      <c r="A24" s="2" t="s">
        <v>30</v>
      </c>
      <c r="B24" s="3">
        <v>3.63</v>
      </c>
      <c r="C24" s="3">
        <v>3.5</v>
      </c>
      <c r="D24" s="3">
        <v>3.59</v>
      </c>
      <c r="E24" s="3">
        <v>3.5</v>
      </c>
      <c r="F24" s="3">
        <v>0.04</v>
      </c>
      <c r="G24" s="3">
        <v>3.629</v>
      </c>
      <c r="H24" s="3">
        <v>3.5</v>
      </c>
      <c r="I24" s="3">
        <v>3.9E-2</v>
      </c>
      <c r="J24" s="3">
        <v>3.577</v>
      </c>
      <c r="K24" s="3">
        <v>3.5</v>
      </c>
      <c r="L24" s="4">
        <v>-5.1999999999999998E-2</v>
      </c>
    </row>
    <row r="25" spans="1:12" x14ac:dyDescent="0.3">
      <c r="A25" s="5" t="s">
        <v>24</v>
      </c>
      <c r="B25" s="6">
        <v>3.3679999999999999</v>
      </c>
      <c r="C25" s="6">
        <v>3.5</v>
      </c>
      <c r="D25" s="6">
        <v>3.2909999999999999</v>
      </c>
      <c r="E25" s="6">
        <v>3.5</v>
      </c>
      <c r="F25" s="6">
        <v>7.6999999999999999E-2</v>
      </c>
      <c r="G25" s="6">
        <v>3.4329999999999998</v>
      </c>
      <c r="H25" s="6">
        <v>3.5</v>
      </c>
      <c r="I25" s="6">
        <v>0.14199999999999999</v>
      </c>
      <c r="J25" s="6">
        <v>3.282</v>
      </c>
      <c r="K25" s="6">
        <v>3.5</v>
      </c>
      <c r="L25" s="7">
        <v>-0.151</v>
      </c>
    </row>
    <row r="27" spans="1:12" x14ac:dyDescent="0.3">
      <c r="A27" s="21"/>
      <c r="B27" s="16">
        <f>AVERAGE(Table1[2022 Star Rating Unrounded])</f>
        <v>4.148625</v>
      </c>
      <c r="C27" s="15"/>
      <c r="D27" s="16">
        <f>AVERAGE(Table1[2022 Star Rating (no PHE) Unrounded])</f>
        <v>4.0753750000000002</v>
      </c>
      <c r="E27" s="15"/>
      <c r="F27" s="16">
        <f>AVERAGE(Table1[Estimated Effect from the COVID-19 PHE Accomodations])</f>
        <v>7.3249999999999996E-2</v>
      </c>
      <c r="G27" s="16">
        <f>AVERAGE(Table1[Modeled 2023 Star Rating Unrounded])</f>
        <v>4.0711250000000012</v>
      </c>
      <c r="H27" s="15"/>
      <c r="I27" s="16">
        <f>AVERAGE(Table1[Estimated Effect from Increased Experience Measure Weights and other 2023 Changes])</f>
        <v>-4.2500000000000038E-3</v>
      </c>
      <c r="J27" s="16">
        <f>AVERAGE(Table1[Modeled 2024 Star Rating Unrounded])</f>
        <v>4.0191666666666661</v>
      </c>
      <c r="K27" s="15"/>
      <c r="L27" s="16">
        <f>AVERAGE(Table1[Estimated Effect from Outlier Deletion and Other 2024 Changes])</f>
        <v>-5.1958333333333336E-2</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4391B-AA9F-4C78-A2DD-FE71A4F6B7EE}">
  <dimension ref="A1:H5"/>
  <sheetViews>
    <sheetView workbookViewId="0">
      <selection activeCell="E37" sqref="E37"/>
    </sheetView>
  </sheetViews>
  <sheetFormatPr defaultRowHeight="14.4" x14ac:dyDescent="0.3"/>
  <cols>
    <col min="1" max="1" width="24.6640625" customWidth="1"/>
    <col min="2" max="8" width="20.33203125" customWidth="1"/>
  </cols>
  <sheetData>
    <row r="1" spans="1:8" ht="57.6" x14ac:dyDescent="0.3">
      <c r="A1" s="14"/>
      <c r="B1" s="12" t="s">
        <v>1</v>
      </c>
      <c r="C1" s="12" t="s">
        <v>3</v>
      </c>
      <c r="D1" s="12" t="s">
        <v>5</v>
      </c>
      <c r="E1" s="12" t="s">
        <v>8</v>
      </c>
      <c r="F1" s="12" t="s">
        <v>6</v>
      </c>
      <c r="G1" s="12" t="s">
        <v>10</v>
      </c>
      <c r="H1" s="12" t="s">
        <v>7</v>
      </c>
    </row>
    <row r="2" spans="1:8" x14ac:dyDescent="0.3">
      <c r="A2" s="13" t="s">
        <v>0</v>
      </c>
      <c r="B2" s="18">
        <f>AVERAGE(Table1[2022 Star Rating Unrounded])</f>
        <v>4.148625</v>
      </c>
      <c r="C2" s="18">
        <f>AVERAGE(Table1[2022 Star Rating (no PHE) Unrounded])</f>
        <v>4.0753750000000002</v>
      </c>
      <c r="D2" s="18">
        <f>AVERAGE(Table1[Estimated Effect from the COVID-19 PHE Accomodations])</f>
        <v>7.3249999999999996E-2</v>
      </c>
      <c r="E2" s="18">
        <f>AVERAGE(Table1[Modeled 2023 Star Rating Unrounded])</f>
        <v>4.0711250000000012</v>
      </c>
      <c r="F2" s="18">
        <f>AVERAGE(Table1[Estimated Effect from Increased Experience Measure Weights and other 2023 Changes])</f>
        <v>-4.2500000000000038E-3</v>
      </c>
      <c r="G2" s="18">
        <f>AVERAGE(Table1[Modeled 2024 Star Rating Unrounded])</f>
        <v>4.0191666666666661</v>
      </c>
      <c r="H2" s="18">
        <f>AVERAGE(Table1[Estimated Effect from Outlier Deletion and Other 2024 Changes])</f>
        <v>-5.1958333333333336E-2</v>
      </c>
    </row>
    <row r="3" spans="1:8" x14ac:dyDescent="0.3">
      <c r="A3" s="19" t="s">
        <v>13</v>
      </c>
      <c r="B3" s="20">
        <v>4.1627142857142863</v>
      </c>
      <c r="C3" s="20">
        <v>4.0519285714285704</v>
      </c>
      <c r="D3" s="20">
        <v>0.11078571428571427</v>
      </c>
      <c r="E3" s="20">
        <v>4.0262142857142855</v>
      </c>
      <c r="F3" s="20">
        <v>-2.5714285714285714E-2</v>
      </c>
      <c r="G3" s="20">
        <v>3.9687857142857146</v>
      </c>
      <c r="H3" s="20">
        <v>-5.7428571428571433E-2</v>
      </c>
    </row>
    <row r="4" spans="1:8" x14ac:dyDescent="0.3">
      <c r="A4" s="17" t="s">
        <v>12</v>
      </c>
      <c r="B4" s="18">
        <v>4.0420447427293063</v>
      </c>
      <c r="C4" s="18">
        <v>3.9570268456375848</v>
      </c>
      <c r="D4" s="18">
        <v>8.5017897091722597E-2</v>
      </c>
      <c r="E4" s="18">
        <v>4.0074250559284152</v>
      </c>
      <c r="F4" s="18">
        <v>5.0398210290827777E-2</v>
      </c>
      <c r="G4" s="18">
        <v>3.9711767337807635</v>
      </c>
      <c r="H4" s="18">
        <v>-3.6248322147650995E-2</v>
      </c>
    </row>
    <row r="5" spans="1:8" x14ac:dyDescent="0.3">
      <c r="A5" s="19" t="s">
        <v>14</v>
      </c>
      <c r="B5" s="20">
        <v>3.9412962962962967</v>
      </c>
      <c r="C5" s="20">
        <v>3.8475000000000001</v>
      </c>
      <c r="D5" s="20">
        <v>9.3796296296296336E-2</v>
      </c>
      <c r="E5" s="20">
        <v>3.9080555555555545</v>
      </c>
      <c r="F5" s="20">
        <v>6.0555555555555564E-2</v>
      </c>
      <c r="G5" s="20">
        <v>3.8491666666666657</v>
      </c>
      <c r="H5" s="20">
        <v>-5.8888888888888859E-2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ACAP Member Summary</vt:lpstr>
      <vt:lpstr>ACAP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Zavadil</dc:creator>
  <cp:lastModifiedBy>Jeff Van Ness</cp:lastModifiedBy>
  <dcterms:created xsi:type="dcterms:W3CDTF">2021-11-29T17:15:31Z</dcterms:created>
  <dcterms:modified xsi:type="dcterms:W3CDTF">2021-12-01T17:50:00Z</dcterms:modified>
</cp:coreProperties>
</file>